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rojektování\PPO Osvětlení\"/>
    </mc:Choice>
  </mc:AlternateContent>
  <xr:revisionPtr revIDLastSave="0" documentId="13_ncr:1_{4E3F7B6F-D838-4A53-9BB7-452B5CA0624B}" xr6:coauthVersionLast="47" xr6:coauthVersionMax="47" xr10:uidLastSave="{00000000-0000-0000-0000-000000000000}"/>
  <workbookProtection workbookAlgorithmName="SHA-512" workbookHashValue="1vp5ZPmsSiMxpbzqTbH5IqzJYBmJT4OeF/mLexu9xnJuHhUfmGKzLlbKRXvta18BhC/g/sw/tAhGaSBhzz623w==" workbookSaltValue="g1nwZNRloTw9NbfOGyMHiQ==" workbookSpinCount="100000" lockStructure="1"/>
  <bookViews>
    <workbookView xWindow="-120" yWindow="-120" windowWidth="29040" windowHeight="15840" xr2:uid="{00000000-000D-0000-FFFF-FFFF00000000}"/>
  </bookViews>
  <sheets>
    <sheet name="Rekapitulace" sheetId="1" r:id="rId1"/>
    <sheet name="Svítidla" sheetId="12" r:id="rId2"/>
    <sheet name="Elektroinstalace" sheetId="1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3" i="12" l="1"/>
  <c r="H53" i="12"/>
  <c r="F21" i="12"/>
  <c r="H6" i="12"/>
  <c r="K19" i="14" l="1"/>
  <c r="I19" i="14"/>
  <c r="A21" i="12"/>
  <c r="A31" i="12" s="1"/>
  <c r="H21" i="12"/>
  <c r="F31" i="12"/>
  <c r="H31" i="12"/>
  <c r="F41" i="12"/>
  <c r="H41" i="12"/>
  <c r="A48" i="12"/>
  <c r="F48" i="12"/>
  <c r="H48" i="12"/>
  <c r="F49" i="12"/>
  <c r="H49" i="12"/>
  <c r="F50" i="12"/>
  <c r="H50" i="12"/>
  <c r="A51" i="12"/>
  <c r="A52" i="12" s="1"/>
  <c r="F51" i="12"/>
  <c r="H51" i="12"/>
  <c r="F52" i="12"/>
  <c r="H52" i="12"/>
  <c r="F55" i="12"/>
  <c r="H55" i="12"/>
  <c r="K15" i="14"/>
  <c r="I15" i="14"/>
  <c r="K16" i="14"/>
  <c r="I16" i="14"/>
  <c r="K13" i="14"/>
  <c r="I13" i="14"/>
  <c r="K12" i="14"/>
  <c r="I12" i="14"/>
  <c r="K11" i="14"/>
  <c r="I11" i="14"/>
  <c r="K18" i="14"/>
  <c r="I18" i="14"/>
  <c r="I29" i="1"/>
  <c r="A6" i="14" l="1"/>
  <c r="A7" i="14" s="1"/>
  <c r="A8" i="14" s="1"/>
  <c r="A9" i="14" s="1"/>
  <c r="A10" i="14" s="1"/>
  <c r="A11" i="14" s="1"/>
  <c r="A12" i="14" s="1"/>
  <c r="A13" i="14" s="1"/>
  <c r="A14" i="14" s="1"/>
  <c r="A16" i="14" s="1"/>
  <c r="A17" i="14" s="1"/>
  <c r="A18" i="14" s="1"/>
  <c r="K17" i="14"/>
  <c r="I17" i="14"/>
  <c r="K14" i="14"/>
  <c r="I14" i="14"/>
  <c r="K10" i="14"/>
  <c r="I10" i="14"/>
  <c r="K9" i="14"/>
  <c r="I9" i="14"/>
  <c r="K8" i="14"/>
  <c r="I8" i="14"/>
  <c r="K7" i="14"/>
  <c r="I7" i="14"/>
  <c r="K6" i="14"/>
  <c r="I6" i="14"/>
  <c r="K5" i="14"/>
  <c r="I5" i="14"/>
  <c r="F6" i="12"/>
  <c r="F59" i="12" s="1"/>
  <c r="I32" i="1"/>
  <c r="G14" i="1" s="1"/>
  <c r="I28" i="1"/>
  <c r="I27" i="1"/>
  <c r="I26" i="1"/>
  <c r="I25" i="1"/>
  <c r="K23" i="14" l="1"/>
  <c r="I30" i="1"/>
  <c r="H59" i="12"/>
  <c r="I23" i="14"/>
  <c r="D61" i="12" l="1"/>
  <c r="G12" i="1" s="1"/>
  <c r="G11" i="1"/>
  <c r="G24" i="14"/>
  <c r="G13" i="1" s="1"/>
  <c r="G16" i="1" s="1"/>
  <c r="G17" i="1" l="1"/>
  <c r="E20" i="1" l="1"/>
  <c r="E21" i="1" s="1"/>
</calcChain>
</file>

<file path=xl/sharedStrings.xml><?xml version="1.0" encoding="utf-8"?>
<sst xmlns="http://schemas.openxmlformats.org/spreadsheetml/2006/main" count="146" uniqueCount="93">
  <si>
    <t>Rozpočet stavebního objektu:</t>
  </si>
  <si>
    <t>Stavba:</t>
  </si>
  <si>
    <t>Objekt:</t>
  </si>
  <si>
    <t>Rekapitulace montážních prací</t>
  </si>
  <si>
    <t>Revize, PD, Zaměření</t>
  </si>
  <si>
    <t>Osvětlení</t>
  </si>
  <si>
    <t>Elektroinstalace</t>
  </si>
  <si>
    <t>Pomocné práce</t>
  </si>
  <si>
    <t>Dopravné + přesun</t>
  </si>
  <si>
    <t>Celkem:</t>
  </si>
  <si>
    <t>Celkem (dodávka + montáž + revize) :</t>
  </si>
  <si>
    <t>(bez DPH)</t>
  </si>
  <si>
    <t>vč. DPH</t>
  </si>
  <si>
    <t>Revize, projektová dokumetace koordinace:</t>
  </si>
  <si>
    <t>Množství</t>
  </si>
  <si>
    <t>MJ</t>
  </si>
  <si>
    <t>Cena</t>
  </si>
  <si>
    <t>Celkem</t>
  </si>
  <si>
    <t>Zkoušky a prohlídky elektrických rozvodů vč.revizní zprávy</t>
  </si>
  <si>
    <t>hod</t>
  </si>
  <si>
    <t>Geodetické zaměření přípojky elektroinstalace</t>
  </si>
  <si>
    <t>ks</t>
  </si>
  <si>
    <t>Součet:</t>
  </si>
  <si>
    <t>Pomocné stavební práce - vrtání, sekání, průrazy, otvory SDK apod</t>
  </si>
  <si>
    <t>Dodavatel se zavazuje překontrolovat výkaz výměr s projektovou dokumentací.</t>
  </si>
  <si>
    <t>Montážní práce</t>
  </si>
  <si>
    <t>Materiál</t>
  </si>
  <si>
    <t>m</t>
  </si>
  <si>
    <t>Součet celkem bez DPH</t>
  </si>
  <si>
    <t>kpl</t>
  </si>
  <si>
    <t>Výpis elektroinstalace</t>
  </si>
  <si>
    <t xml:space="preserve"> </t>
  </si>
  <si>
    <t>Kabel CYKY-J,O 3x1,5 ulož. volně</t>
  </si>
  <si>
    <t>Kabel CYKY-J 5x1,5 ulož. volně</t>
  </si>
  <si>
    <t>Kabel CYKY-J 5x2,5 ulož. volně</t>
  </si>
  <si>
    <t>Zaškolení obsluhy</t>
  </si>
  <si>
    <t>Odvoz suti zajistí stavba</t>
  </si>
  <si>
    <t>(z pol.elektroinstalace)</t>
  </si>
  <si>
    <t>Dokumentace DSPS elektroinstalace DWG+PDF</t>
  </si>
  <si>
    <t>Krabice A-BOX 040 - včetně svorkovnice</t>
  </si>
  <si>
    <t>Demontáž stávajícího osvětlení - nutná koordinace s investorem</t>
  </si>
  <si>
    <t>Montážní plošina do 10m - elektrická</t>
  </si>
  <si>
    <t>Úprava a doplnění včetně zapojení ve stávajícíh rozvaděčích</t>
  </si>
  <si>
    <t>Nutná plošina nůžková elektrická k demontáži osvětlení, demontáže nad stroji</t>
  </si>
  <si>
    <t>Venturiho vzduchové trysky pro řízení teploty</t>
  </si>
  <si>
    <t>max. příkon 112W</t>
  </si>
  <si>
    <t>pouzdro z tlakově litého hliníku</t>
  </si>
  <si>
    <t>min. účinnost svítidla 151 lm/W</t>
  </si>
  <si>
    <t>teplota chromatičnosti 4000K</t>
  </si>
  <si>
    <t>životnost LED 100 000 hod, max. snížení světelného toku 85% počáteční hodnoty</t>
  </si>
  <si>
    <t>okolní teplota -10 až + 60 °C</t>
  </si>
  <si>
    <t>třída ochrany SC1, stupeň krytí IP66</t>
  </si>
  <si>
    <t>požadavek na možnost výměny jednotlivých prvků</t>
  </si>
  <si>
    <t>korpus s UV stabilizací</t>
  </si>
  <si>
    <t>celkový světelný tok svítidla min. 5194lm</t>
  </si>
  <si>
    <t>okolní teplota -30 až + 40 °C</t>
  </si>
  <si>
    <t>difuzor se samozhášivého materiálu s UV stabilizací</t>
  </si>
  <si>
    <t>max. příkon 34W</t>
  </si>
  <si>
    <t>max. příkon 47W</t>
  </si>
  <si>
    <t>max. příkon 33W</t>
  </si>
  <si>
    <t>korpus z Al profilu</t>
  </si>
  <si>
    <t>celkový světelný tok svítidla min. 3600lm</t>
  </si>
  <si>
    <t>Příslušenství pro svítidlo C - Rám pro přisazenou montáž</t>
  </si>
  <si>
    <t>dle stávajícího typu v areálu</t>
  </si>
  <si>
    <t>Příslušenství pro svítidlo VO - pr60/reflektor</t>
  </si>
  <si>
    <t xml:space="preserve">PPO Znojmo - </t>
  </si>
  <si>
    <t xml:space="preserve">Závěsný řetízek 10x31mm, pozinkovaný, průměr drátu 2,2mm </t>
  </si>
  <si>
    <t>Drobný pomocný materiál - vruty, šrouby, svorky apod.</t>
  </si>
  <si>
    <t>Závěsná konstrukce pro vedení a montáž svítidel - kompletní vč.příslušenství (CD profil)</t>
  </si>
  <si>
    <t>Příchytka na traverzu - pro montáž závitové tyče - montáž na I profil, např DZM9</t>
  </si>
  <si>
    <t>Závitová tyč 8mm - pozink</t>
  </si>
  <si>
    <t>Příchytka na traverzu -  spona pro montáž trubky na traverzu CLIP1300</t>
  </si>
  <si>
    <t>Trubka pevná střed.mech.odolnost  4025_LA  včet.spojek a kolen - 2m - tmavě šedá</t>
  </si>
  <si>
    <t>kryt s odolností UV z polmethylakrylátu</t>
  </si>
  <si>
    <t>počet svítidel na proudový chránič B16 - 16ks</t>
  </si>
  <si>
    <t>kryt s odolností UV- vnější povrch hladký pro snadné čištění</t>
  </si>
  <si>
    <t>rozměr max. 540x470x77mm</t>
  </si>
  <si>
    <t>rozměr max. 1260x120x50mm</t>
  </si>
  <si>
    <t>Svítidlo N1 - nouzové exit max. 5W, autonomita min. 3h, IP65, autotest</t>
  </si>
  <si>
    <t>Svítidlo N2 - max. 2W, autonomita 3h, IP65, autotest</t>
  </si>
  <si>
    <t>Svítidlo N3 - max. 5W, min. 433lm při výpadku, autonomita min. 3h, IP65, autotest</t>
  </si>
  <si>
    <t>Svítidlo N4 - max. 5W, min. 475lm při výpadku, autonomita min.1h, IP65, autotest, COLD</t>
  </si>
  <si>
    <t>Případné nesrovnalosti bude konzultovat s investorem (zástupcem investora) nebo s dodavatelem stavby.</t>
  </si>
  <si>
    <t>kryt s odolností UV - vnější povrch hladký pro snadné čištění</t>
  </si>
  <si>
    <t>svetělný tok min. 1686lm</t>
  </si>
  <si>
    <t>Koordinace prací elektro s ostat.profesemi</t>
  </si>
  <si>
    <t>Svítidlo VO - Cripto medium, LED 9583lm-4000k-CRI 80, IP65, 73W</t>
  </si>
  <si>
    <t>Svítidlo A</t>
  </si>
  <si>
    <t>Svítidlo B</t>
  </si>
  <si>
    <t>Svítidlo B1</t>
  </si>
  <si>
    <t>Svítidlo C</t>
  </si>
  <si>
    <t>rozměr max. 1195x295x12mm</t>
  </si>
  <si>
    <t>optická část sendvič z PMMA materiálů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</si>
</sst>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Kč&quot;"/>
    <numFmt numFmtId="165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charset val="238"/>
    </font>
    <font>
      <b/>
      <i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  <xf numFmtId="0" fontId="12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</cellStyleXfs>
  <cellXfs count="47">
    <xf numFmtId="0" fontId="0" fillId="0" borderId="0" xfId="0"/>
    <xf numFmtId="0" fontId="4" fillId="0" borderId="0" xfId="4" applyFont="1"/>
    <xf numFmtId="0" fontId="3" fillId="0" borderId="0" xfId="4"/>
    <xf numFmtId="4" fontId="3" fillId="0" borderId="0" xfId="4" applyNumberFormat="1"/>
    <xf numFmtId="0" fontId="5" fillId="0" borderId="0" xfId="4" applyFont="1"/>
    <xf numFmtId="0" fontId="6" fillId="0" borderId="0" xfId="4" applyFont="1"/>
    <xf numFmtId="4" fontId="5" fillId="0" borderId="0" xfId="4" applyNumberFormat="1" applyFont="1"/>
    <xf numFmtId="16" fontId="6" fillId="0" borderId="0" xfId="4" applyNumberFormat="1" applyFont="1"/>
    <xf numFmtId="4" fontId="7" fillId="0" borderId="0" xfId="4" applyNumberFormat="1" applyFont="1"/>
    <xf numFmtId="43" fontId="5" fillId="0" borderId="0" xfId="1" applyFont="1"/>
    <xf numFmtId="164" fontId="5" fillId="0" borderId="0" xfId="4" applyNumberFormat="1" applyFont="1"/>
    <xf numFmtId="43" fontId="3" fillId="0" borderId="0" xfId="1" applyFont="1"/>
    <xf numFmtId="0" fontId="8" fillId="0" borderId="0" xfId="0" applyFont="1"/>
    <xf numFmtId="4" fontId="8" fillId="0" borderId="0" xfId="0" applyNumberFormat="1" applyFont="1"/>
    <xf numFmtId="4" fontId="0" fillId="0" borderId="0" xfId="0" applyNumberFormat="1"/>
    <xf numFmtId="43" fontId="8" fillId="0" borderId="0" xfId="1" applyFont="1"/>
    <xf numFmtId="0" fontId="9" fillId="0" borderId="0" xfId="4" applyFont="1"/>
    <xf numFmtId="165" fontId="6" fillId="0" borderId="0" xfId="4" applyNumberFormat="1" applyFont="1"/>
    <xf numFmtId="165" fontId="10" fillId="0" borderId="0" xfId="4" applyNumberFormat="1" applyFont="1"/>
    <xf numFmtId="4" fontId="10" fillId="0" borderId="0" xfId="4" applyNumberFormat="1" applyFont="1"/>
    <xf numFmtId="0" fontId="10" fillId="0" borderId="0" xfId="4" applyFont="1"/>
    <xf numFmtId="4" fontId="6" fillId="0" borderId="0" xfId="4" applyNumberFormat="1" applyFont="1"/>
    <xf numFmtId="4" fontId="11" fillId="0" borderId="0" xfId="0" applyNumberFormat="1" applyFont="1"/>
    <xf numFmtId="0" fontId="7" fillId="0" borderId="0" xfId="4" applyFont="1"/>
    <xf numFmtId="0" fontId="7" fillId="0" borderId="0" xfId="4" applyFont="1" applyAlignment="1">
      <alignment horizontal="left"/>
    </xf>
    <xf numFmtId="4" fontId="3" fillId="0" borderId="0" xfId="4" applyNumberFormat="1" applyAlignment="1">
      <alignment horizontal="right"/>
    </xf>
    <xf numFmtId="0" fontId="0" fillId="0" borderId="0" xfId="0" applyAlignment="1">
      <alignment horizontal="left"/>
    </xf>
    <xf numFmtId="0" fontId="3" fillId="0" borderId="0" xfId="4" applyAlignment="1">
      <alignment horizontal="left"/>
    </xf>
    <xf numFmtId="43" fontId="0" fillId="0" borderId="0" xfId="1" applyFont="1" applyAlignment="1">
      <alignment horizontal="left"/>
    </xf>
    <xf numFmtId="0" fontId="2" fillId="3" borderId="0" xfId="3" applyFont="1"/>
    <xf numFmtId="0" fontId="1" fillId="3" borderId="0" xfId="3"/>
    <xf numFmtId="0" fontId="11" fillId="0" borderId="0" xfId="0" applyFont="1"/>
    <xf numFmtId="0" fontId="2" fillId="2" borderId="0" xfId="2" applyFont="1"/>
    <xf numFmtId="4" fontId="2" fillId="2" borderId="0" xfId="2" applyNumberFormat="1" applyFont="1"/>
    <xf numFmtId="2" fontId="3" fillId="0" borderId="0" xfId="4" applyNumberFormat="1"/>
    <xf numFmtId="0" fontId="13" fillId="0" borderId="0" xfId="0" applyFont="1" applyAlignment="1">
      <alignment vertical="center"/>
    </xf>
    <xf numFmtId="0" fontId="12" fillId="0" borderId="0" xfId="5" applyAlignment="1">
      <alignment vertical="center"/>
    </xf>
    <xf numFmtId="0" fontId="0" fillId="0" borderId="0" xfId="0" applyAlignment="1">
      <alignment horizontal="center"/>
    </xf>
    <xf numFmtId="0" fontId="3" fillId="0" borderId="0" xfId="4" applyAlignment="1">
      <alignment horizontal="center"/>
    </xf>
    <xf numFmtId="10" fontId="8" fillId="0" borderId="0" xfId="0" applyNumberFormat="1" applyFont="1"/>
    <xf numFmtId="0" fontId="3" fillId="0" borderId="0" xfId="4" applyFill="1"/>
    <xf numFmtId="0" fontId="7" fillId="0" borderId="0" xfId="4" applyFont="1" applyFill="1"/>
    <xf numFmtId="4" fontId="3" fillId="0" borderId="0" xfId="4" applyNumberFormat="1" applyFill="1"/>
    <xf numFmtId="4" fontId="0" fillId="4" borderId="0" xfId="0" applyNumberFormat="1" applyFill="1"/>
    <xf numFmtId="4" fontId="2" fillId="0" borderId="0" xfId="0" applyNumberFormat="1" applyFont="1"/>
    <xf numFmtId="0" fontId="2" fillId="0" borderId="0" xfId="0" applyFont="1"/>
    <xf numFmtId="4" fontId="5" fillId="4" borderId="0" xfId="4" applyNumberFormat="1" applyFont="1" applyFill="1"/>
  </cellXfs>
  <cellStyles count="9">
    <cellStyle name="20 % – Zvýraznění 1" xfId="2" builtinId="30"/>
    <cellStyle name="20 % – Zvýraznění 2" xfId="3" builtinId="34"/>
    <cellStyle name="Čárka" xfId="1" builtinId="3"/>
    <cellStyle name="Hypertextový odkaz" xfId="5" builtinId="8"/>
    <cellStyle name="Normální" xfId="0" builtinId="0"/>
    <cellStyle name="Normální 3" xfId="4" xr:uid="{00000000-0005-0000-0000-000005000000}"/>
    <cellStyle name="Normální 5" xfId="6" xr:uid="{00000000-0005-0000-0000-000006000000}"/>
    <cellStyle name="Normální 6" xfId="7" xr:uid="{00000000-0005-0000-0000-000007000000}"/>
    <cellStyle name="Normální 7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tabSelected="1" workbookViewId="0">
      <selection activeCell="K27" sqref="K27"/>
    </sheetView>
  </sheetViews>
  <sheetFormatPr defaultRowHeight="15" x14ac:dyDescent="0.25"/>
  <cols>
    <col min="1" max="1" width="7.5703125" customWidth="1"/>
    <col min="4" max="4" width="15.5703125" customWidth="1"/>
    <col min="5" max="5" width="22.5703125" customWidth="1"/>
    <col min="6" max="6" width="10" customWidth="1"/>
    <col min="7" max="7" width="13.5703125" customWidth="1"/>
    <col min="8" max="8" width="10.42578125" bestFit="1" customWidth="1"/>
    <col min="9" max="9" width="14.42578125" customWidth="1"/>
    <col min="11" max="11" width="13.7109375" customWidth="1"/>
  </cols>
  <sheetData>
    <row r="1" spans="1:11" x14ac:dyDescent="0.25">
      <c r="A1" s="1" t="s">
        <v>0</v>
      </c>
      <c r="B1" s="2"/>
      <c r="C1" s="2"/>
      <c r="D1" s="2"/>
      <c r="E1" s="2"/>
      <c r="F1" s="3"/>
      <c r="G1" s="2"/>
      <c r="H1" s="2"/>
      <c r="I1" s="3"/>
      <c r="J1" s="3"/>
      <c r="K1" s="3"/>
    </row>
    <row r="2" spans="1:11" x14ac:dyDescent="0.25">
      <c r="A2" s="2"/>
      <c r="B2" s="2"/>
      <c r="C2" s="2"/>
      <c r="D2" s="2"/>
      <c r="E2" s="2"/>
      <c r="F2" s="3"/>
      <c r="G2" s="2"/>
      <c r="H2" s="2"/>
      <c r="I2" s="3"/>
      <c r="J2" s="3"/>
      <c r="K2" s="3"/>
    </row>
    <row r="3" spans="1:11" x14ac:dyDescent="0.25">
      <c r="A3" s="2"/>
      <c r="B3" s="2"/>
      <c r="C3" s="2"/>
      <c r="D3" s="2"/>
      <c r="E3" s="2"/>
      <c r="F3" s="3"/>
      <c r="G3" s="2"/>
      <c r="H3" s="2"/>
      <c r="I3" s="3"/>
      <c r="J3" s="3"/>
      <c r="K3" s="3"/>
    </row>
    <row r="4" spans="1:11" x14ac:dyDescent="0.25">
      <c r="A4" s="4" t="s">
        <v>1</v>
      </c>
      <c r="B4" s="5" t="s">
        <v>6</v>
      </c>
      <c r="C4" s="4"/>
      <c r="D4" s="4"/>
      <c r="E4" s="4"/>
      <c r="F4" s="6"/>
      <c r="G4" s="4"/>
      <c r="H4" s="4"/>
      <c r="I4" s="6"/>
      <c r="J4" s="3"/>
      <c r="K4" s="3"/>
    </row>
    <row r="5" spans="1:11" x14ac:dyDescent="0.25">
      <c r="A5" s="4"/>
      <c r="B5" s="7"/>
      <c r="C5" s="4"/>
      <c r="D5" s="4"/>
      <c r="E5" s="4"/>
      <c r="F5" s="6"/>
      <c r="G5" s="4"/>
      <c r="H5" s="4"/>
      <c r="I5" s="6"/>
      <c r="J5" s="3"/>
      <c r="K5" s="3"/>
    </row>
    <row r="6" spans="1:11" x14ac:dyDescent="0.25">
      <c r="A6" s="4" t="s">
        <v>2</v>
      </c>
      <c r="B6" s="5" t="s">
        <v>65</v>
      </c>
      <c r="C6" s="4"/>
      <c r="D6" s="4"/>
      <c r="E6" s="4"/>
      <c r="F6" s="6"/>
      <c r="G6" s="4"/>
      <c r="H6" s="4"/>
      <c r="I6" s="6"/>
      <c r="J6" s="3"/>
      <c r="K6" s="3"/>
    </row>
    <row r="7" spans="1:11" x14ac:dyDescent="0.25">
      <c r="A7" s="4"/>
      <c r="B7" s="5"/>
      <c r="C7" s="4"/>
      <c r="D7" s="4"/>
      <c r="E7" s="4"/>
      <c r="F7" s="6"/>
      <c r="G7" s="4"/>
      <c r="H7" s="4"/>
      <c r="I7" s="6"/>
      <c r="J7" s="3"/>
      <c r="K7" s="3"/>
    </row>
    <row r="8" spans="1:11" x14ac:dyDescent="0.25">
      <c r="A8" s="5" t="s">
        <v>3</v>
      </c>
      <c r="B8" s="4"/>
      <c r="C8" s="4"/>
      <c r="D8" s="4"/>
      <c r="E8" s="4"/>
      <c r="F8" s="6"/>
      <c r="G8" s="4"/>
      <c r="H8" s="4"/>
      <c r="I8" s="6"/>
      <c r="J8" s="3"/>
      <c r="K8" s="3"/>
    </row>
    <row r="9" spans="1:11" x14ac:dyDescent="0.25">
      <c r="A9" s="4"/>
      <c r="B9" s="4"/>
      <c r="C9" s="4"/>
      <c r="D9" s="4"/>
      <c r="E9" s="4"/>
      <c r="F9" s="6"/>
      <c r="G9" s="4"/>
      <c r="H9" s="4"/>
      <c r="I9" s="6"/>
      <c r="J9" s="3"/>
      <c r="K9" s="3"/>
    </row>
    <row r="10" spans="1:11" x14ac:dyDescent="0.25">
      <c r="A10" s="4"/>
      <c r="B10" s="4"/>
      <c r="C10" s="4"/>
      <c r="D10" s="4"/>
      <c r="E10" s="4"/>
      <c r="F10" s="6"/>
      <c r="G10" s="6"/>
      <c r="H10" s="4"/>
      <c r="I10" s="6"/>
      <c r="J10" s="3"/>
      <c r="K10" s="8"/>
    </row>
    <row r="11" spans="1:11" x14ac:dyDescent="0.25">
      <c r="A11" s="4" t="s">
        <v>4</v>
      </c>
      <c r="B11" s="4"/>
      <c r="C11" s="4"/>
      <c r="D11" s="4"/>
      <c r="E11" s="4"/>
      <c r="F11" s="6"/>
      <c r="G11" s="9">
        <f>I30</f>
        <v>0</v>
      </c>
      <c r="H11" s="10"/>
      <c r="I11" s="10"/>
      <c r="J11" s="3"/>
      <c r="K11" s="11"/>
    </row>
    <row r="12" spans="1:11" x14ac:dyDescent="0.25">
      <c r="A12" s="4" t="s">
        <v>5</v>
      </c>
      <c r="B12" s="4"/>
      <c r="C12" s="4"/>
      <c r="D12" s="4"/>
      <c r="E12" s="4"/>
      <c r="F12" s="6"/>
      <c r="G12" s="9">
        <f>Svítidla!D61</f>
        <v>0</v>
      </c>
      <c r="H12" s="10"/>
      <c r="I12" s="9"/>
      <c r="J12" s="3"/>
      <c r="K12" s="3"/>
    </row>
    <row r="13" spans="1:11" x14ac:dyDescent="0.25">
      <c r="A13" s="4" t="s">
        <v>6</v>
      </c>
      <c r="B13" s="4"/>
      <c r="C13" s="4"/>
      <c r="D13" s="4"/>
      <c r="E13" s="4"/>
      <c r="F13" s="6"/>
      <c r="G13" s="9">
        <f>Elektroinstalace!G24</f>
        <v>0</v>
      </c>
      <c r="H13" s="12"/>
      <c r="I13" s="13"/>
      <c r="J13" s="14"/>
      <c r="K13" s="14"/>
    </row>
    <row r="14" spans="1:11" x14ac:dyDescent="0.25">
      <c r="A14" s="4" t="s">
        <v>7</v>
      </c>
      <c r="B14" s="4"/>
      <c r="C14" s="4"/>
      <c r="D14" s="4"/>
      <c r="E14" s="4"/>
      <c r="F14" s="6"/>
      <c r="G14" s="9">
        <f>I32</f>
        <v>0</v>
      </c>
      <c r="H14" s="9"/>
      <c r="I14" s="9"/>
      <c r="J14" s="11"/>
      <c r="K14" s="11"/>
    </row>
    <row r="15" spans="1:11" x14ac:dyDescent="0.25">
      <c r="A15" s="4"/>
      <c r="B15" s="4"/>
      <c r="C15" s="4"/>
      <c r="D15" s="4"/>
      <c r="E15" s="4"/>
      <c r="F15" s="6"/>
      <c r="G15" s="9"/>
      <c r="H15" s="9"/>
      <c r="I15" s="9"/>
      <c r="J15" s="11"/>
      <c r="K15" s="11"/>
    </row>
    <row r="16" spans="1:11" x14ac:dyDescent="0.25">
      <c r="A16" s="12" t="s">
        <v>8</v>
      </c>
      <c r="B16" s="12"/>
      <c r="C16" s="39">
        <v>0.01</v>
      </c>
      <c r="D16" s="12" t="s">
        <v>37</v>
      </c>
      <c r="E16" s="12"/>
      <c r="F16" s="13"/>
      <c r="G16" s="15">
        <f>G13*0.01</f>
        <v>0</v>
      </c>
      <c r="H16" s="9"/>
      <c r="I16" s="9"/>
      <c r="J16" s="11"/>
      <c r="K16" s="11"/>
    </row>
    <row r="17" spans="1:11" x14ac:dyDescent="0.25">
      <c r="A17" s="4" t="s">
        <v>9</v>
      </c>
      <c r="B17" s="4"/>
      <c r="C17" s="4"/>
      <c r="D17" s="4"/>
      <c r="E17" s="4"/>
      <c r="F17" s="6"/>
      <c r="G17" s="9">
        <f>SUM(G11:G16)</f>
        <v>0</v>
      </c>
      <c r="H17" s="9"/>
      <c r="I17" s="9"/>
      <c r="J17" s="11"/>
      <c r="K17" s="11"/>
    </row>
    <row r="18" spans="1:11" x14ac:dyDescent="0.25">
      <c r="A18" s="4"/>
      <c r="B18" s="4"/>
      <c r="C18" s="4"/>
      <c r="D18" s="4"/>
      <c r="E18" s="4"/>
      <c r="F18" s="6"/>
      <c r="G18" s="6"/>
      <c r="H18" s="4"/>
      <c r="I18" s="6"/>
      <c r="J18" s="3"/>
      <c r="K18" s="3"/>
    </row>
    <row r="19" spans="1:11" x14ac:dyDescent="0.25">
      <c r="A19" s="16"/>
      <c r="B19" s="4"/>
      <c r="C19" s="4"/>
      <c r="D19" s="4"/>
      <c r="E19" s="4"/>
      <c r="F19" s="6"/>
      <c r="G19" s="6"/>
      <c r="H19" s="4"/>
      <c r="I19" s="6"/>
      <c r="J19" s="3"/>
      <c r="K19" s="3"/>
    </row>
    <row r="20" spans="1:11" x14ac:dyDescent="0.25">
      <c r="A20" s="5" t="s">
        <v>10</v>
      </c>
      <c r="B20" s="4"/>
      <c r="C20" s="4"/>
      <c r="D20" s="4"/>
      <c r="E20" s="17">
        <f>G17</f>
        <v>0</v>
      </c>
      <c r="F20" s="4" t="s">
        <v>11</v>
      </c>
      <c r="G20" s="4"/>
      <c r="H20" s="4"/>
      <c r="I20" s="6"/>
      <c r="J20" s="3"/>
      <c r="K20" s="3"/>
    </row>
    <row r="21" spans="1:11" x14ac:dyDescent="0.25">
      <c r="A21" s="4"/>
      <c r="B21" s="4"/>
      <c r="C21" s="4"/>
      <c r="D21" s="4"/>
      <c r="E21" s="18">
        <f>E20*1.21</f>
        <v>0</v>
      </c>
      <c r="F21" s="19" t="s">
        <v>12</v>
      </c>
      <c r="G21" s="4"/>
      <c r="H21" s="4"/>
      <c r="I21" s="6"/>
      <c r="J21" s="3"/>
      <c r="K21" s="3"/>
    </row>
    <row r="22" spans="1:11" x14ac:dyDescent="0.25">
      <c r="A22" s="16"/>
      <c r="B22" s="4"/>
      <c r="C22" s="4"/>
      <c r="D22" s="4"/>
      <c r="E22" s="4"/>
      <c r="F22" s="6"/>
      <c r="G22" s="4"/>
      <c r="H22" s="4"/>
      <c r="I22" s="6"/>
      <c r="J22" s="3"/>
      <c r="K22" s="3"/>
    </row>
    <row r="23" spans="1:11" x14ac:dyDescent="0.25">
      <c r="A23" s="5" t="s">
        <v>13</v>
      </c>
      <c r="B23" s="4"/>
      <c r="C23" s="4"/>
      <c r="D23" s="4"/>
      <c r="E23" s="4"/>
      <c r="F23" s="6"/>
      <c r="G23" s="4"/>
      <c r="H23" s="4"/>
      <c r="I23" s="6"/>
      <c r="J23" s="3"/>
      <c r="K23" s="3"/>
    </row>
    <row r="24" spans="1:11" x14ac:dyDescent="0.25">
      <c r="A24" s="20"/>
      <c r="B24" s="4"/>
      <c r="C24" s="4"/>
      <c r="D24" s="4"/>
      <c r="E24" s="4"/>
      <c r="F24" s="4" t="s">
        <v>14</v>
      </c>
      <c r="G24" s="4" t="s">
        <v>15</v>
      </c>
      <c r="H24" s="6" t="s">
        <v>16</v>
      </c>
      <c r="I24" s="6" t="s">
        <v>17</v>
      </c>
      <c r="J24" s="3"/>
      <c r="K24" s="3"/>
    </row>
    <row r="25" spans="1:11" x14ac:dyDescent="0.25">
      <c r="A25" s="4" t="s">
        <v>18</v>
      </c>
      <c r="B25" s="4"/>
      <c r="C25" s="4"/>
      <c r="D25" s="4"/>
      <c r="E25" s="4"/>
      <c r="F25" s="6">
        <v>30</v>
      </c>
      <c r="G25" s="4" t="s">
        <v>19</v>
      </c>
      <c r="H25" s="46"/>
      <c r="I25" s="6">
        <f>H25*F25</f>
        <v>0</v>
      </c>
      <c r="J25" s="3"/>
      <c r="K25" s="3"/>
    </row>
    <row r="26" spans="1:11" x14ac:dyDescent="0.25">
      <c r="A26" s="4" t="s">
        <v>85</v>
      </c>
      <c r="B26" s="4"/>
      <c r="C26" s="4"/>
      <c r="D26" s="4"/>
      <c r="E26" s="4"/>
      <c r="F26" s="6">
        <v>3</v>
      </c>
      <c r="G26" s="4" t="s">
        <v>19</v>
      </c>
      <c r="H26" s="46"/>
      <c r="I26" s="6">
        <f>H26*F26</f>
        <v>0</v>
      </c>
      <c r="J26" s="3"/>
      <c r="K26" s="3"/>
    </row>
    <row r="27" spans="1:11" x14ac:dyDescent="0.25">
      <c r="A27" s="4" t="s">
        <v>38</v>
      </c>
      <c r="B27" s="4"/>
      <c r="C27" s="4"/>
      <c r="D27" s="4"/>
      <c r="E27" s="4"/>
      <c r="F27" s="6">
        <v>20</v>
      </c>
      <c r="G27" s="4" t="s">
        <v>19</v>
      </c>
      <c r="H27" s="46"/>
      <c r="I27" s="6">
        <f>H27*F27</f>
        <v>0</v>
      </c>
      <c r="J27" s="3"/>
      <c r="K27" s="3"/>
    </row>
    <row r="28" spans="1:11" x14ac:dyDescent="0.25">
      <c r="A28" s="4" t="s">
        <v>20</v>
      </c>
      <c r="B28" s="4"/>
      <c r="C28" s="4"/>
      <c r="D28" s="4"/>
      <c r="E28" s="4"/>
      <c r="F28" s="6">
        <v>0</v>
      </c>
      <c r="G28" s="4" t="s">
        <v>21</v>
      </c>
      <c r="H28" s="46"/>
      <c r="I28" s="6">
        <f>H28*F28</f>
        <v>0</v>
      </c>
      <c r="J28" s="3"/>
      <c r="K28" s="3"/>
    </row>
    <row r="29" spans="1:11" x14ac:dyDescent="0.25">
      <c r="A29" s="4" t="s">
        <v>35</v>
      </c>
      <c r="B29" s="4"/>
      <c r="C29" s="4"/>
      <c r="D29" s="4"/>
      <c r="E29" s="4"/>
      <c r="F29" s="6">
        <v>3</v>
      </c>
      <c r="G29" s="4" t="s">
        <v>19</v>
      </c>
      <c r="H29" s="46"/>
      <c r="I29" s="6">
        <f>H29*F29</f>
        <v>0</v>
      </c>
      <c r="J29" s="3"/>
      <c r="K29" s="3"/>
    </row>
    <row r="30" spans="1:11" x14ac:dyDescent="0.25">
      <c r="A30" s="4" t="s">
        <v>22</v>
      </c>
      <c r="B30" s="4"/>
      <c r="C30" s="4"/>
      <c r="D30" s="4"/>
      <c r="E30" s="4"/>
      <c r="F30" s="6"/>
      <c r="G30" s="4"/>
      <c r="H30" s="4"/>
      <c r="I30" s="21">
        <f>SUM(I25:I29)</f>
        <v>0</v>
      </c>
      <c r="J30" s="3"/>
      <c r="K30" s="3"/>
    </row>
    <row r="31" spans="1:11" x14ac:dyDescent="0.25">
      <c r="A31" s="4"/>
      <c r="B31" s="4"/>
      <c r="C31" s="4"/>
      <c r="D31" s="4"/>
      <c r="E31" s="4"/>
      <c r="F31" s="6"/>
      <c r="G31" s="4"/>
      <c r="H31" s="4"/>
      <c r="I31" s="6"/>
      <c r="J31" s="3"/>
      <c r="K31" s="3"/>
    </row>
    <row r="32" spans="1:11" x14ac:dyDescent="0.25">
      <c r="A32" s="5" t="s">
        <v>23</v>
      </c>
      <c r="B32" s="4"/>
      <c r="C32" s="4"/>
      <c r="D32" s="4"/>
      <c r="E32" s="4"/>
      <c r="F32" s="6">
        <v>20</v>
      </c>
      <c r="G32" s="4" t="s">
        <v>19</v>
      </c>
      <c r="H32" s="46"/>
      <c r="I32" s="21">
        <f>H32*F32</f>
        <v>0</v>
      </c>
      <c r="J32" s="3"/>
      <c r="K32" s="3"/>
    </row>
    <row r="33" spans="1:11" x14ac:dyDescent="0.25">
      <c r="A33" s="4" t="s">
        <v>36</v>
      </c>
      <c r="B33" s="4"/>
      <c r="C33" s="4"/>
      <c r="D33" s="4"/>
      <c r="E33" s="4"/>
      <c r="F33" s="6"/>
      <c r="G33" s="4"/>
      <c r="H33" s="12"/>
      <c r="I33" s="13"/>
      <c r="J33" s="14"/>
      <c r="K33" s="14"/>
    </row>
    <row r="34" spans="1:11" x14ac:dyDescent="0.25">
      <c r="A34" s="5"/>
      <c r="B34" s="5"/>
      <c r="C34" s="5"/>
      <c r="D34" s="5"/>
      <c r="E34" s="4"/>
      <c r="F34" s="6"/>
      <c r="G34" s="4"/>
      <c r="H34" s="12"/>
      <c r="I34" s="13"/>
      <c r="J34" s="14"/>
      <c r="K34" s="22"/>
    </row>
    <row r="35" spans="1:11" x14ac:dyDescent="0.25">
      <c r="A35" s="2"/>
      <c r="B35" s="2"/>
      <c r="C35" s="2"/>
      <c r="D35" s="2"/>
      <c r="E35" s="2"/>
      <c r="F35" s="3"/>
      <c r="G35" s="2"/>
      <c r="I35" s="14"/>
      <c r="J35" s="14"/>
      <c r="K35" s="14"/>
    </row>
    <row r="36" spans="1:11" x14ac:dyDescent="0.25">
      <c r="A36" s="1"/>
      <c r="B36" s="2"/>
      <c r="C36" s="2"/>
      <c r="D36" s="2"/>
      <c r="E36" s="2"/>
      <c r="F36" s="3"/>
      <c r="G36" s="2"/>
      <c r="I36" s="14"/>
      <c r="J36" s="14"/>
      <c r="K36" s="14"/>
    </row>
    <row r="37" spans="1:11" x14ac:dyDescent="0.25">
      <c r="A37" s="23" t="s">
        <v>24</v>
      </c>
      <c r="B37" s="2"/>
      <c r="C37" s="2"/>
      <c r="D37" s="2"/>
      <c r="E37" s="2"/>
      <c r="F37" s="2"/>
      <c r="G37" s="2"/>
      <c r="H37" s="14"/>
      <c r="I37" s="14"/>
      <c r="J37" s="14"/>
      <c r="K37" s="14"/>
    </row>
    <row r="38" spans="1:11" x14ac:dyDescent="0.25">
      <c r="A38" s="24" t="s">
        <v>82</v>
      </c>
      <c r="B38" s="2"/>
      <c r="C38" s="2"/>
      <c r="D38" s="2"/>
      <c r="E38" s="2"/>
      <c r="F38" s="3"/>
      <c r="G38" s="25"/>
      <c r="H38" s="26"/>
      <c r="I38" s="14"/>
      <c r="J38" s="14"/>
      <c r="K38" s="14"/>
    </row>
    <row r="39" spans="1:11" x14ac:dyDescent="0.25">
      <c r="A39" s="27"/>
      <c r="B39" s="2"/>
      <c r="C39" s="2"/>
      <c r="D39" s="2"/>
      <c r="E39" s="2"/>
      <c r="F39" s="3"/>
      <c r="G39" s="25"/>
      <c r="H39" s="28"/>
      <c r="I39" s="14"/>
      <c r="J39" s="14"/>
      <c r="K39" s="14"/>
    </row>
    <row r="40" spans="1:11" x14ac:dyDescent="0.25">
      <c r="A40" s="27"/>
      <c r="B40" s="2"/>
      <c r="C40" s="2"/>
      <c r="D40" s="2"/>
      <c r="E40" s="2"/>
      <c r="F40" s="3"/>
      <c r="G40" s="25"/>
      <c r="H40" s="26"/>
      <c r="I40" s="14"/>
      <c r="J40" s="14"/>
      <c r="K40" s="14"/>
    </row>
    <row r="41" spans="1:11" x14ac:dyDescent="0.25">
      <c r="A41" s="27"/>
      <c r="B41" s="2"/>
      <c r="C41" s="2"/>
      <c r="D41" s="2"/>
      <c r="E41" s="2"/>
      <c r="F41" s="3"/>
      <c r="G41" s="25"/>
      <c r="H41" s="26"/>
      <c r="I41" s="14"/>
      <c r="J41" s="14"/>
      <c r="K41" s="14"/>
    </row>
    <row r="42" spans="1:11" x14ac:dyDescent="0.25">
      <c r="A42" s="27"/>
      <c r="B42" s="2"/>
      <c r="C42" s="2"/>
      <c r="D42" s="2"/>
      <c r="E42" s="2"/>
      <c r="F42" s="3"/>
      <c r="G42" s="25"/>
      <c r="H42" s="28"/>
      <c r="I42" s="14"/>
      <c r="J42" s="14"/>
      <c r="K42" s="14"/>
    </row>
    <row r="43" spans="1:11" x14ac:dyDescent="0.25">
      <c r="A43" s="2"/>
      <c r="B43" s="2"/>
      <c r="C43" s="2"/>
      <c r="D43" s="2"/>
      <c r="E43" s="2"/>
      <c r="F43" s="3"/>
      <c r="G43" s="2"/>
      <c r="I43" s="14"/>
      <c r="J43" s="14"/>
      <c r="K43" s="14"/>
    </row>
    <row r="44" spans="1:11" x14ac:dyDescent="0.25">
      <c r="A44" s="2"/>
      <c r="B44" s="2"/>
      <c r="C44" s="2"/>
      <c r="D44" s="2"/>
      <c r="E44" s="2"/>
      <c r="F44" s="3"/>
      <c r="G44" s="2"/>
      <c r="H44" s="2"/>
      <c r="I44" s="3"/>
      <c r="J44" s="3"/>
      <c r="K44" s="3"/>
    </row>
    <row r="45" spans="1:11" x14ac:dyDescent="0.25">
      <c r="A45" s="2"/>
      <c r="B45" s="2"/>
      <c r="C45" s="2"/>
      <c r="D45" s="2"/>
      <c r="E45" s="2"/>
      <c r="F45" s="3"/>
      <c r="G45" s="2"/>
      <c r="H45" s="2"/>
      <c r="I45" s="3"/>
      <c r="J45" s="3"/>
      <c r="K45" s="3"/>
    </row>
    <row r="46" spans="1:11" x14ac:dyDescent="0.25">
      <c r="A46" s="2"/>
      <c r="B46" s="2"/>
      <c r="C46" s="2"/>
      <c r="D46" s="2"/>
      <c r="E46" s="2"/>
      <c r="F46" s="3"/>
      <c r="G46" s="27"/>
      <c r="H46" s="2"/>
      <c r="I46" s="3"/>
      <c r="J46" s="3"/>
      <c r="K46" s="3"/>
    </row>
    <row r="47" spans="1:11" x14ac:dyDescent="0.25">
      <c r="A47" s="2"/>
      <c r="B47" s="2"/>
      <c r="C47" s="2"/>
      <c r="D47" s="2"/>
      <c r="E47" s="2"/>
      <c r="F47" s="3"/>
      <c r="G47" s="27"/>
      <c r="H47" s="2"/>
      <c r="I47" s="3"/>
      <c r="J47" s="3"/>
      <c r="K47" s="3"/>
    </row>
  </sheetData>
  <sheetProtection selectLockedCells="1"/>
  <pageMargins left="0.7" right="0.7" top="0.78740157499999996" bottom="0.78740157499999996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80"/>
  <sheetViews>
    <sheetView topLeftCell="A19" workbookViewId="0">
      <selection activeCell="B42" sqref="B42"/>
    </sheetView>
  </sheetViews>
  <sheetFormatPr defaultRowHeight="15" x14ac:dyDescent="0.25"/>
  <cols>
    <col min="1" max="1" width="5.85546875" customWidth="1"/>
    <col min="2" max="2" width="74.28515625" bestFit="1" customWidth="1"/>
    <col min="4" max="4" width="10.7109375" customWidth="1"/>
    <col min="6" max="6" width="11.85546875" customWidth="1"/>
    <col min="8" max="8" width="10" customWidth="1"/>
  </cols>
  <sheetData>
    <row r="2" spans="1:8" x14ac:dyDescent="0.25">
      <c r="A2" s="29" t="s">
        <v>5</v>
      </c>
      <c r="B2" s="30"/>
      <c r="C2" s="30"/>
      <c r="D2" s="30"/>
      <c r="E2" s="30"/>
      <c r="F2" s="30"/>
      <c r="G2" s="30"/>
      <c r="H2" s="30"/>
    </row>
    <row r="4" spans="1:8" x14ac:dyDescent="0.25">
      <c r="A4" s="2"/>
      <c r="B4" s="2"/>
      <c r="C4" s="3"/>
      <c r="D4" s="2"/>
      <c r="E4" s="2" t="s">
        <v>25</v>
      </c>
      <c r="F4" s="3"/>
      <c r="G4" s="3" t="s">
        <v>26</v>
      </c>
      <c r="H4" s="3"/>
    </row>
    <row r="5" spans="1:8" x14ac:dyDescent="0.25">
      <c r="A5" s="2"/>
      <c r="B5" s="2"/>
      <c r="C5" s="2" t="s">
        <v>14</v>
      </c>
      <c r="D5" s="2" t="s">
        <v>15</v>
      </c>
      <c r="E5" s="3" t="s">
        <v>16</v>
      </c>
      <c r="F5" s="3" t="s">
        <v>17</v>
      </c>
      <c r="G5" s="3" t="s">
        <v>16</v>
      </c>
      <c r="H5" s="3" t="s">
        <v>17</v>
      </c>
    </row>
    <row r="6" spans="1:8" x14ac:dyDescent="0.25">
      <c r="A6" s="27">
        <v>1</v>
      </c>
      <c r="B6" s="23" t="s">
        <v>87</v>
      </c>
      <c r="C6" s="3">
        <v>111</v>
      </c>
      <c r="D6" s="23" t="s">
        <v>21</v>
      </c>
      <c r="E6" s="43"/>
      <c r="F6" s="14">
        <f t="shared" ref="F6:F55" si="0">E6*C6</f>
        <v>0</v>
      </c>
      <c r="G6" s="43"/>
      <c r="H6" s="14">
        <f>C6*G6</f>
        <v>0</v>
      </c>
    </row>
    <row r="7" spans="1:8" x14ac:dyDescent="0.25">
      <c r="A7" s="27"/>
      <c r="B7" s="23" t="s">
        <v>45</v>
      </c>
      <c r="C7" s="3"/>
      <c r="D7" s="23"/>
      <c r="E7" s="14"/>
      <c r="F7" s="14"/>
      <c r="G7" s="14"/>
      <c r="H7" s="14"/>
    </row>
    <row r="8" spans="1:8" x14ac:dyDescent="0.25">
      <c r="A8" s="27"/>
      <c r="B8" s="23" t="s">
        <v>46</v>
      </c>
      <c r="C8" s="3"/>
      <c r="D8" s="23"/>
      <c r="E8" s="14"/>
      <c r="F8" s="14"/>
      <c r="G8" s="14"/>
      <c r="H8" s="14"/>
    </row>
    <row r="9" spans="1:8" x14ac:dyDescent="0.25">
      <c r="A9" s="27"/>
      <c r="B9" s="23" t="s">
        <v>44</v>
      </c>
      <c r="C9" s="3"/>
      <c r="D9" s="23"/>
      <c r="E9" s="14"/>
      <c r="F9" s="14"/>
      <c r="G9" s="14"/>
      <c r="H9" s="14"/>
    </row>
    <row r="10" spans="1:8" x14ac:dyDescent="0.25">
      <c r="A10" s="27"/>
      <c r="B10" s="23" t="s">
        <v>73</v>
      </c>
      <c r="C10" s="3"/>
      <c r="D10" s="23"/>
      <c r="E10" s="14"/>
      <c r="F10" s="14"/>
      <c r="G10" s="14"/>
      <c r="H10" s="14"/>
    </row>
    <row r="11" spans="1:8" x14ac:dyDescent="0.25">
      <c r="A11" s="27"/>
      <c r="B11" s="23" t="s">
        <v>84</v>
      </c>
      <c r="C11" s="3"/>
      <c r="D11" s="23"/>
      <c r="E11" s="14"/>
      <c r="F11" s="14"/>
      <c r="G11" s="14"/>
      <c r="H11" s="14"/>
    </row>
    <row r="12" spans="1:8" x14ac:dyDescent="0.25">
      <c r="A12" s="27"/>
      <c r="B12" s="23" t="s">
        <v>47</v>
      </c>
      <c r="C12" s="3"/>
      <c r="D12" s="23"/>
      <c r="E12" s="14"/>
      <c r="F12" s="14"/>
      <c r="G12" s="14"/>
      <c r="H12" s="14"/>
    </row>
    <row r="13" spans="1:8" x14ac:dyDescent="0.25">
      <c r="A13" s="27"/>
      <c r="B13" s="23" t="s">
        <v>48</v>
      </c>
      <c r="C13" s="3"/>
      <c r="D13" s="23"/>
      <c r="E13" s="14"/>
      <c r="F13" s="14"/>
      <c r="G13" s="14"/>
      <c r="H13" s="14"/>
    </row>
    <row r="14" spans="1:8" x14ac:dyDescent="0.25">
      <c r="A14" s="27"/>
      <c r="B14" s="23" t="s">
        <v>49</v>
      </c>
      <c r="C14" s="3"/>
      <c r="D14" s="23"/>
      <c r="E14" s="14"/>
      <c r="F14" s="14"/>
      <c r="G14" s="14"/>
      <c r="H14" s="14"/>
    </row>
    <row r="15" spans="1:8" x14ac:dyDescent="0.25">
      <c r="A15" s="27"/>
      <c r="B15" s="23" t="s">
        <v>50</v>
      </c>
      <c r="C15" s="3"/>
      <c r="D15" s="23"/>
      <c r="E15" s="14"/>
      <c r="F15" s="14"/>
      <c r="G15" s="14"/>
      <c r="H15" s="14"/>
    </row>
    <row r="16" spans="1:8" x14ac:dyDescent="0.25">
      <c r="A16" s="27"/>
      <c r="B16" s="23" t="s">
        <v>51</v>
      </c>
      <c r="C16" s="3"/>
      <c r="D16" s="23"/>
      <c r="E16" s="14"/>
      <c r="F16" s="14"/>
      <c r="G16" s="14"/>
      <c r="H16" s="14"/>
    </row>
    <row r="17" spans="1:8" x14ac:dyDescent="0.25">
      <c r="A17" s="27"/>
      <c r="B17" s="23" t="s">
        <v>74</v>
      </c>
      <c r="C17" s="3"/>
      <c r="D17" s="23"/>
      <c r="E17" s="14"/>
      <c r="F17" s="14"/>
      <c r="G17" s="14"/>
      <c r="H17" s="14"/>
    </row>
    <row r="18" spans="1:8" x14ac:dyDescent="0.25">
      <c r="A18" s="27"/>
      <c r="B18" s="23" t="s">
        <v>76</v>
      </c>
      <c r="C18" s="3"/>
      <c r="D18" s="23"/>
      <c r="E18" s="14"/>
      <c r="F18" s="14"/>
      <c r="G18" s="14"/>
      <c r="H18" s="14"/>
    </row>
    <row r="19" spans="1:8" x14ac:dyDescent="0.25">
      <c r="A19" s="27"/>
      <c r="B19" s="23" t="s">
        <v>52</v>
      </c>
      <c r="C19" s="3"/>
      <c r="D19" s="23"/>
      <c r="E19" s="14"/>
      <c r="F19" s="14"/>
      <c r="G19" s="14"/>
      <c r="H19" s="14"/>
    </row>
    <row r="20" spans="1:8" x14ac:dyDescent="0.25">
      <c r="A20" s="27"/>
      <c r="B20" s="23"/>
      <c r="C20" s="3"/>
      <c r="D20" s="23"/>
      <c r="E20" s="14"/>
      <c r="F20" s="14"/>
      <c r="G20" s="14"/>
      <c r="H20" s="14"/>
    </row>
    <row r="21" spans="1:8" x14ac:dyDescent="0.25">
      <c r="A21" s="27">
        <f>A6+1</f>
        <v>2</v>
      </c>
      <c r="B21" s="23" t="s">
        <v>88</v>
      </c>
      <c r="C21" s="3">
        <v>4</v>
      </c>
      <c r="D21" s="23" t="s">
        <v>21</v>
      </c>
      <c r="E21" s="43"/>
      <c r="F21" s="14">
        <f t="shared" si="0"/>
        <v>0</v>
      </c>
      <c r="G21" s="43"/>
      <c r="H21" s="14">
        <f t="shared" ref="H21:H55" si="1">C21*G21</f>
        <v>0</v>
      </c>
    </row>
    <row r="22" spans="1:8" x14ac:dyDescent="0.25">
      <c r="A22" s="27"/>
      <c r="B22" s="23" t="s">
        <v>57</v>
      </c>
      <c r="C22" s="3"/>
      <c r="D22" s="23"/>
      <c r="E22" s="14"/>
      <c r="F22" s="14"/>
      <c r="G22" s="14"/>
      <c r="H22" s="14"/>
    </row>
    <row r="23" spans="1:8" x14ac:dyDescent="0.25">
      <c r="A23" s="27"/>
      <c r="B23" s="23" t="s">
        <v>53</v>
      </c>
      <c r="C23" s="3"/>
      <c r="D23" s="23"/>
      <c r="E23" s="14"/>
      <c r="F23" s="14"/>
      <c r="G23" s="14"/>
      <c r="H23" s="14"/>
    </row>
    <row r="24" spans="1:8" x14ac:dyDescent="0.25">
      <c r="A24" s="27"/>
      <c r="B24" s="23" t="s">
        <v>54</v>
      </c>
      <c r="C24" s="3"/>
      <c r="D24" s="23"/>
      <c r="E24" s="14"/>
      <c r="F24" s="14"/>
      <c r="G24" s="14"/>
      <c r="H24" s="14"/>
    </row>
    <row r="25" spans="1:8" x14ac:dyDescent="0.25">
      <c r="A25" s="27"/>
      <c r="B25" s="23" t="s">
        <v>75</v>
      </c>
      <c r="C25" s="3"/>
      <c r="D25" s="23"/>
      <c r="E25" s="14"/>
      <c r="F25" s="14"/>
      <c r="G25" s="14"/>
      <c r="H25" s="14"/>
    </row>
    <row r="26" spans="1:8" x14ac:dyDescent="0.25">
      <c r="A26" s="27"/>
      <c r="B26" s="23" t="s">
        <v>55</v>
      </c>
      <c r="C26" s="3"/>
      <c r="D26" s="23"/>
      <c r="E26" s="14"/>
      <c r="F26" s="14"/>
      <c r="G26" s="14"/>
      <c r="H26" s="14"/>
    </row>
    <row r="27" spans="1:8" x14ac:dyDescent="0.25">
      <c r="A27" s="27"/>
      <c r="B27" s="23" t="s">
        <v>77</v>
      </c>
      <c r="C27" s="3"/>
      <c r="D27" s="23"/>
      <c r="E27" s="14"/>
      <c r="F27" s="14"/>
      <c r="G27" s="14"/>
      <c r="H27" s="14"/>
    </row>
    <row r="28" spans="1:8" x14ac:dyDescent="0.25">
      <c r="A28" s="27"/>
      <c r="B28" s="23" t="s">
        <v>56</v>
      </c>
      <c r="C28" s="3"/>
      <c r="D28" s="23"/>
      <c r="E28" s="14"/>
      <c r="F28" s="14"/>
      <c r="G28" s="14"/>
      <c r="H28" s="14"/>
    </row>
    <row r="29" spans="1:8" x14ac:dyDescent="0.25">
      <c r="A29" s="27"/>
      <c r="B29" s="23" t="s">
        <v>52</v>
      </c>
      <c r="C29" s="3"/>
      <c r="D29" s="23"/>
      <c r="E29" s="14"/>
      <c r="F29" s="14"/>
      <c r="G29" s="14"/>
      <c r="H29" s="14"/>
    </row>
    <row r="30" spans="1:8" x14ac:dyDescent="0.25">
      <c r="A30" s="27"/>
      <c r="B30" s="23"/>
      <c r="C30" s="3"/>
      <c r="D30" s="23"/>
      <c r="E30" s="14"/>
      <c r="F30" s="14"/>
      <c r="G30" s="14"/>
      <c r="H30" s="14"/>
    </row>
    <row r="31" spans="1:8" x14ac:dyDescent="0.25">
      <c r="A31" s="27">
        <f>A21+1</f>
        <v>3</v>
      </c>
      <c r="B31" s="23" t="s">
        <v>89</v>
      </c>
      <c r="C31" s="3">
        <v>17</v>
      </c>
      <c r="D31" s="2" t="s">
        <v>21</v>
      </c>
      <c r="E31" s="43"/>
      <c r="F31" s="14">
        <f t="shared" si="0"/>
        <v>0</v>
      </c>
      <c r="G31" s="43"/>
      <c r="H31" s="14">
        <f t="shared" si="1"/>
        <v>0</v>
      </c>
    </row>
    <row r="32" spans="1:8" x14ac:dyDescent="0.25">
      <c r="A32" s="27"/>
      <c r="B32" s="23" t="s">
        <v>58</v>
      </c>
      <c r="C32" s="3"/>
      <c r="D32" s="2"/>
      <c r="E32" s="14"/>
      <c r="F32" s="14"/>
      <c r="G32" s="14"/>
      <c r="H32" s="14"/>
    </row>
    <row r="33" spans="1:8" x14ac:dyDescent="0.25">
      <c r="A33" s="27"/>
      <c r="B33" s="23" t="s">
        <v>53</v>
      </c>
      <c r="C33" s="3"/>
      <c r="D33" s="2"/>
      <c r="E33" s="14"/>
      <c r="F33" s="14"/>
      <c r="G33" s="14"/>
      <c r="H33" s="14"/>
    </row>
    <row r="34" spans="1:8" x14ac:dyDescent="0.25">
      <c r="A34" s="27"/>
      <c r="B34" s="23" t="s">
        <v>54</v>
      </c>
      <c r="C34" s="3"/>
      <c r="D34" s="2"/>
      <c r="E34" s="14"/>
      <c r="F34" s="14"/>
      <c r="G34" s="14"/>
      <c r="H34" s="14"/>
    </row>
    <row r="35" spans="1:8" x14ac:dyDescent="0.25">
      <c r="A35" s="27"/>
      <c r="B35" s="23" t="s">
        <v>83</v>
      </c>
      <c r="C35" s="3"/>
      <c r="D35" s="2"/>
      <c r="E35" s="14"/>
      <c r="F35" s="14"/>
      <c r="G35" s="14"/>
      <c r="H35" s="14"/>
    </row>
    <row r="36" spans="1:8" x14ac:dyDescent="0.25">
      <c r="A36" s="27"/>
      <c r="B36" s="23" t="s">
        <v>55</v>
      </c>
      <c r="C36" s="3"/>
      <c r="D36" s="2"/>
      <c r="E36" s="14"/>
      <c r="F36" s="14"/>
      <c r="G36" s="14"/>
      <c r="H36" s="14"/>
    </row>
    <row r="37" spans="1:8" x14ac:dyDescent="0.25">
      <c r="A37" s="27"/>
      <c r="B37" s="23" t="s">
        <v>77</v>
      </c>
      <c r="C37" s="3"/>
      <c r="D37" s="2"/>
      <c r="E37" s="14"/>
      <c r="F37" s="14"/>
      <c r="G37" s="14"/>
      <c r="H37" s="14"/>
    </row>
    <row r="38" spans="1:8" x14ac:dyDescent="0.25">
      <c r="A38" s="27"/>
      <c r="B38" s="23" t="s">
        <v>56</v>
      </c>
      <c r="C38" s="3"/>
      <c r="D38" s="2"/>
      <c r="E38" s="14"/>
      <c r="F38" s="14"/>
      <c r="G38" s="14"/>
      <c r="H38" s="14"/>
    </row>
    <row r="39" spans="1:8" x14ac:dyDescent="0.25">
      <c r="A39" s="27"/>
      <c r="B39" s="23" t="s">
        <v>52</v>
      </c>
      <c r="C39" s="3"/>
      <c r="D39" s="2"/>
      <c r="E39" s="14"/>
      <c r="F39" s="14"/>
      <c r="G39" s="14"/>
      <c r="H39" s="14"/>
    </row>
    <row r="40" spans="1:8" x14ac:dyDescent="0.25">
      <c r="A40" s="27"/>
      <c r="B40" s="23"/>
      <c r="C40" s="3"/>
      <c r="D40" s="2"/>
      <c r="E40" s="14"/>
      <c r="F40" s="14"/>
      <c r="G40" s="14"/>
      <c r="H40" s="14"/>
    </row>
    <row r="41" spans="1:8" x14ac:dyDescent="0.25">
      <c r="A41" s="27">
        <v>4</v>
      </c>
      <c r="B41" s="23" t="s">
        <v>90</v>
      </c>
      <c r="C41" s="3">
        <v>39</v>
      </c>
      <c r="D41" s="23" t="s">
        <v>21</v>
      </c>
      <c r="E41" s="43"/>
      <c r="F41" s="14">
        <f t="shared" si="0"/>
        <v>0</v>
      </c>
      <c r="G41" s="43"/>
      <c r="H41" s="14">
        <f t="shared" si="1"/>
        <v>0</v>
      </c>
    </row>
    <row r="42" spans="1:8" x14ac:dyDescent="0.25">
      <c r="A42" s="27"/>
      <c r="B42" s="23" t="s">
        <v>59</v>
      </c>
      <c r="C42" s="3"/>
      <c r="D42" s="23"/>
      <c r="E42" s="14"/>
      <c r="F42" s="14"/>
      <c r="G42" s="14"/>
      <c r="H42" s="14"/>
    </row>
    <row r="43" spans="1:8" x14ac:dyDescent="0.25">
      <c r="A43" s="27"/>
      <c r="B43" s="23" t="s">
        <v>60</v>
      </c>
      <c r="C43" s="3"/>
      <c r="D43" s="23"/>
      <c r="E43" s="14"/>
      <c r="F43" s="14"/>
      <c r="G43" s="14"/>
      <c r="H43" s="14"/>
    </row>
    <row r="44" spans="1:8" x14ac:dyDescent="0.25">
      <c r="A44" s="27"/>
      <c r="B44" s="23" t="s">
        <v>61</v>
      </c>
      <c r="C44" s="3"/>
      <c r="D44" s="23"/>
      <c r="E44" s="14"/>
      <c r="F44" s="14"/>
      <c r="G44" s="14"/>
      <c r="H44" s="14"/>
    </row>
    <row r="45" spans="1:8" x14ac:dyDescent="0.25">
      <c r="A45" s="27"/>
      <c r="B45" s="23" t="s">
        <v>91</v>
      </c>
      <c r="C45" s="3"/>
      <c r="D45" s="23"/>
      <c r="E45" s="14"/>
      <c r="F45" s="14"/>
      <c r="G45" s="14"/>
      <c r="H45" s="14"/>
    </row>
    <row r="46" spans="1:8" x14ac:dyDescent="0.25">
      <c r="A46" s="27"/>
      <c r="B46" s="23" t="s">
        <v>92</v>
      </c>
      <c r="C46" s="3"/>
      <c r="D46" s="23"/>
      <c r="E46" s="14"/>
      <c r="F46" s="14"/>
      <c r="G46" s="14"/>
      <c r="H46" s="14"/>
    </row>
    <row r="47" spans="1:8" x14ac:dyDescent="0.25">
      <c r="A47" s="27"/>
      <c r="B47" s="23"/>
      <c r="C47" s="3"/>
      <c r="D47" s="23"/>
      <c r="E47" s="14"/>
      <c r="F47" s="14"/>
      <c r="G47" s="14"/>
      <c r="H47" s="14"/>
    </row>
    <row r="48" spans="1:8" x14ac:dyDescent="0.25">
      <c r="A48" s="27">
        <f>A41+1</f>
        <v>5</v>
      </c>
      <c r="B48" s="23" t="s">
        <v>62</v>
      </c>
      <c r="C48" s="3">
        <v>39</v>
      </c>
      <c r="D48" s="23" t="s">
        <v>21</v>
      </c>
      <c r="E48" s="43"/>
      <c r="F48" s="14">
        <f t="shared" si="0"/>
        <v>0</v>
      </c>
      <c r="G48" s="43"/>
      <c r="H48" s="14">
        <f t="shared" si="1"/>
        <v>0</v>
      </c>
    </row>
    <row r="49" spans="1:8" x14ac:dyDescent="0.25">
      <c r="A49" s="27">
        <v>6</v>
      </c>
      <c r="B49" s="23" t="s">
        <v>78</v>
      </c>
      <c r="C49" s="3">
        <v>26</v>
      </c>
      <c r="D49" s="23" t="s">
        <v>21</v>
      </c>
      <c r="E49" s="43"/>
      <c r="F49" s="14">
        <f t="shared" si="0"/>
        <v>0</v>
      </c>
      <c r="G49" s="43"/>
      <c r="H49" s="14">
        <f t="shared" si="1"/>
        <v>0</v>
      </c>
    </row>
    <row r="50" spans="1:8" x14ac:dyDescent="0.25">
      <c r="A50" s="27">
        <v>7</v>
      </c>
      <c r="B50" s="23" t="s">
        <v>79</v>
      </c>
      <c r="C50" s="3">
        <v>14</v>
      </c>
      <c r="D50" s="23" t="s">
        <v>21</v>
      </c>
      <c r="E50" s="43"/>
      <c r="F50" s="14">
        <f t="shared" si="0"/>
        <v>0</v>
      </c>
      <c r="G50" s="43"/>
      <c r="H50" s="14">
        <f t="shared" si="1"/>
        <v>0</v>
      </c>
    </row>
    <row r="51" spans="1:8" x14ac:dyDescent="0.25">
      <c r="A51" s="27">
        <f t="shared" ref="A51:A52" si="2">A50+1</f>
        <v>8</v>
      </c>
      <c r="B51" s="23" t="s">
        <v>80</v>
      </c>
      <c r="C51" s="3">
        <v>4</v>
      </c>
      <c r="D51" s="23" t="s">
        <v>21</v>
      </c>
      <c r="E51" s="43"/>
      <c r="F51" s="14">
        <f t="shared" si="0"/>
        <v>0</v>
      </c>
      <c r="G51" s="43"/>
      <c r="H51" s="14">
        <f t="shared" si="1"/>
        <v>0</v>
      </c>
    </row>
    <row r="52" spans="1:8" x14ac:dyDescent="0.25">
      <c r="A52" s="27">
        <f t="shared" si="2"/>
        <v>9</v>
      </c>
      <c r="B52" s="23" t="s">
        <v>81</v>
      </c>
      <c r="C52" s="3">
        <v>2</v>
      </c>
      <c r="D52" s="23" t="s">
        <v>21</v>
      </c>
      <c r="E52" s="43"/>
      <c r="F52" s="14">
        <f t="shared" si="0"/>
        <v>0</v>
      </c>
      <c r="G52" s="43"/>
      <c r="H52" s="14">
        <f t="shared" si="1"/>
        <v>0</v>
      </c>
    </row>
    <row r="53" spans="1:8" x14ac:dyDescent="0.25">
      <c r="A53" s="27">
        <v>10</v>
      </c>
      <c r="B53" s="23" t="s">
        <v>86</v>
      </c>
      <c r="C53" s="3">
        <v>5</v>
      </c>
      <c r="D53" s="23" t="s">
        <v>21</v>
      </c>
      <c r="E53" s="43"/>
      <c r="F53" s="14">
        <f>E53*C53</f>
        <v>0</v>
      </c>
      <c r="G53" s="43"/>
      <c r="H53" s="14">
        <f>C53*G53</f>
        <v>0</v>
      </c>
    </row>
    <row r="54" spans="1:8" x14ac:dyDescent="0.25">
      <c r="A54" s="27"/>
      <c r="B54" s="23" t="s">
        <v>63</v>
      </c>
      <c r="C54" s="3"/>
      <c r="D54" s="23"/>
      <c r="E54" s="14" t="s">
        <v>31</v>
      </c>
      <c r="F54" s="14"/>
      <c r="G54" s="14"/>
      <c r="H54" s="14"/>
    </row>
    <row r="55" spans="1:8" x14ac:dyDescent="0.25">
      <c r="A55" s="27">
        <v>11</v>
      </c>
      <c r="B55" s="23" t="s">
        <v>64</v>
      </c>
      <c r="C55" s="3">
        <v>5</v>
      </c>
      <c r="D55" s="23" t="s">
        <v>21</v>
      </c>
      <c r="E55" s="43"/>
      <c r="F55" s="14">
        <f t="shared" si="0"/>
        <v>0</v>
      </c>
      <c r="G55" s="43"/>
      <c r="H55" s="14">
        <f t="shared" si="1"/>
        <v>0</v>
      </c>
    </row>
    <row r="56" spans="1:8" x14ac:dyDescent="0.25">
      <c r="A56" s="27"/>
      <c r="B56" s="23"/>
      <c r="C56" s="3"/>
      <c r="D56" s="23"/>
      <c r="E56" s="14"/>
      <c r="F56" s="14"/>
      <c r="G56" s="14"/>
      <c r="H56" s="14"/>
    </row>
    <row r="57" spans="1:8" x14ac:dyDescent="0.25">
      <c r="A57" s="27"/>
      <c r="B57" s="23"/>
      <c r="C57" s="3"/>
      <c r="D57" s="23"/>
      <c r="E57" s="14"/>
      <c r="F57" s="14"/>
      <c r="G57" s="14"/>
      <c r="H57" s="14"/>
    </row>
    <row r="58" spans="1:8" x14ac:dyDescent="0.25">
      <c r="A58" s="27"/>
      <c r="B58" s="23"/>
      <c r="C58" s="3"/>
      <c r="D58" s="23"/>
      <c r="E58" s="14"/>
      <c r="F58" s="14"/>
      <c r="G58" s="14"/>
      <c r="H58" s="14"/>
    </row>
    <row r="59" spans="1:8" x14ac:dyDescent="0.25">
      <c r="F59" s="22">
        <f>SUM(F6:F58)</f>
        <v>0</v>
      </c>
      <c r="G59" s="31"/>
      <c r="H59" s="22">
        <f>SUM(H6:H58)</f>
        <v>0</v>
      </c>
    </row>
    <row r="60" spans="1:8" x14ac:dyDescent="0.25">
      <c r="F60" s="14"/>
      <c r="H60" s="14"/>
    </row>
    <row r="61" spans="1:8" x14ac:dyDescent="0.25">
      <c r="B61" s="32" t="s">
        <v>28</v>
      </c>
      <c r="C61" s="32"/>
      <c r="D61" s="33">
        <f>SUM(F59+H59)</f>
        <v>0</v>
      </c>
    </row>
    <row r="65" spans="1:1" x14ac:dyDescent="0.25">
      <c r="A65" s="35"/>
    </row>
    <row r="66" spans="1:1" x14ac:dyDescent="0.25">
      <c r="A66" s="36"/>
    </row>
    <row r="67" spans="1:1" x14ac:dyDescent="0.25">
      <c r="A67" s="35"/>
    </row>
    <row r="68" spans="1:1" x14ac:dyDescent="0.25">
      <c r="A68" s="36"/>
    </row>
    <row r="69" spans="1:1" x14ac:dyDescent="0.25">
      <c r="A69" s="35"/>
    </row>
    <row r="70" spans="1:1" x14ac:dyDescent="0.25">
      <c r="A70" s="36"/>
    </row>
    <row r="71" spans="1:1" x14ac:dyDescent="0.25">
      <c r="A71" s="35"/>
    </row>
    <row r="72" spans="1:1" x14ac:dyDescent="0.25">
      <c r="A72" s="36"/>
    </row>
    <row r="73" spans="1:1" x14ac:dyDescent="0.25">
      <c r="A73" s="35"/>
    </row>
    <row r="74" spans="1:1" x14ac:dyDescent="0.25">
      <c r="A74" s="36"/>
    </row>
    <row r="75" spans="1:1" x14ac:dyDescent="0.25">
      <c r="A75" s="35"/>
    </row>
    <row r="76" spans="1:1" x14ac:dyDescent="0.25">
      <c r="A76" s="36"/>
    </row>
    <row r="77" spans="1:1" x14ac:dyDescent="0.25">
      <c r="A77" s="35"/>
    </row>
    <row r="78" spans="1:1" x14ac:dyDescent="0.25">
      <c r="A78" s="36"/>
    </row>
    <row r="79" spans="1:1" x14ac:dyDescent="0.25">
      <c r="A79" s="35"/>
    </row>
    <row r="80" spans="1:1" x14ac:dyDescent="0.25">
      <c r="A80" s="36"/>
    </row>
  </sheetData>
  <protectedRanges>
    <protectedRange algorithmName="SHA-512" hashValue="zCUoz/IYZ4+tbnLrQU12spR34t9Kdt2uC5nYW7mHkhlw7R82v6ryrDJXitm2c6XIHTeAPaeAxoX37XVCTvvZvQ==" saltValue="hhyKedVGYrxOVX/FyQKrfA==" spinCount="100000" sqref="E6:H58" name="Oblast1"/>
  </protectedRanges>
  <pageMargins left="0.7" right="0.7" top="0.78740157499999996" bottom="0.78740157499999996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4"/>
  <sheetViews>
    <sheetView workbookViewId="0">
      <selection activeCell="E20" sqref="E20"/>
    </sheetView>
  </sheetViews>
  <sheetFormatPr defaultRowHeight="15" x14ac:dyDescent="0.25"/>
  <cols>
    <col min="1" max="1" width="6.42578125" customWidth="1"/>
    <col min="5" max="5" width="45.28515625" customWidth="1"/>
    <col min="7" max="7" width="16.140625" customWidth="1"/>
    <col min="9" max="9" width="16.140625" customWidth="1"/>
    <col min="11" max="11" width="15" customWidth="1"/>
  </cols>
  <sheetData>
    <row r="1" spans="1:11" x14ac:dyDescent="0.25">
      <c r="A1" s="29" t="s">
        <v>30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3" spans="1:11" x14ac:dyDescent="0.25">
      <c r="A3" s="2"/>
      <c r="B3" s="2"/>
      <c r="C3" s="2"/>
      <c r="D3" s="2"/>
      <c r="E3" s="2"/>
      <c r="F3" s="3"/>
      <c r="G3" s="2"/>
      <c r="H3" s="2" t="s">
        <v>25</v>
      </c>
      <c r="I3" s="3"/>
      <c r="J3" s="3" t="s">
        <v>26</v>
      </c>
      <c r="K3" s="3"/>
    </row>
    <row r="4" spans="1:11" x14ac:dyDescent="0.25">
      <c r="A4" s="2"/>
      <c r="B4" s="2"/>
      <c r="C4" s="2"/>
      <c r="D4" s="2"/>
      <c r="E4" s="2"/>
      <c r="F4" s="2" t="s">
        <v>14</v>
      </c>
      <c r="G4" s="2" t="s">
        <v>15</v>
      </c>
      <c r="H4" s="3" t="s">
        <v>16</v>
      </c>
      <c r="I4" s="3" t="s">
        <v>17</v>
      </c>
      <c r="J4" s="3" t="s">
        <v>16</v>
      </c>
      <c r="K4" s="3" t="s">
        <v>17</v>
      </c>
    </row>
    <row r="5" spans="1:11" x14ac:dyDescent="0.25">
      <c r="A5" s="38">
        <v>1</v>
      </c>
      <c r="B5" s="23" t="s">
        <v>72</v>
      </c>
      <c r="C5" s="2"/>
      <c r="D5" s="2"/>
      <c r="E5" s="2"/>
      <c r="F5" s="3">
        <v>78</v>
      </c>
      <c r="G5" s="2" t="s">
        <v>27</v>
      </c>
      <c r="H5" s="43"/>
      <c r="I5" s="14">
        <f t="shared" ref="I5:I17" si="0">H5*F5</f>
        <v>0</v>
      </c>
      <c r="J5" s="43"/>
      <c r="K5" s="14">
        <f t="shared" ref="K5:K17" si="1">F5*J5</f>
        <v>0</v>
      </c>
    </row>
    <row r="6" spans="1:11" x14ac:dyDescent="0.25">
      <c r="A6" s="38">
        <f>A5+1</f>
        <v>2</v>
      </c>
      <c r="B6" s="23" t="s">
        <v>68</v>
      </c>
      <c r="C6" s="2"/>
      <c r="D6" s="2"/>
      <c r="E6" s="2"/>
      <c r="F6" s="3">
        <v>65</v>
      </c>
      <c r="G6" s="23" t="s">
        <v>27</v>
      </c>
      <c r="H6" s="43"/>
      <c r="I6" s="14">
        <f t="shared" si="0"/>
        <v>0</v>
      </c>
      <c r="J6" s="43"/>
      <c r="K6" s="14">
        <f t="shared" si="1"/>
        <v>0</v>
      </c>
    </row>
    <row r="7" spans="1:11" x14ac:dyDescent="0.25">
      <c r="A7" s="38">
        <f t="shared" ref="A7:A18" si="2">A6+1</f>
        <v>3</v>
      </c>
      <c r="B7" s="23" t="s">
        <v>71</v>
      </c>
      <c r="C7" s="2"/>
      <c r="D7" s="2"/>
      <c r="E7" s="2"/>
      <c r="F7" s="3">
        <v>109</v>
      </c>
      <c r="G7" s="23" t="s">
        <v>21</v>
      </c>
      <c r="H7" s="43"/>
      <c r="I7" s="14">
        <f t="shared" si="0"/>
        <v>0</v>
      </c>
      <c r="J7" s="43"/>
      <c r="K7" s="14">
        <f t="shared" si="1"/>
        <v>0</v>
      </c>
    </row>
    <row r="8" spans="1:11" x14ac:dyDescent="0.25">
      <c r="A8" s="38">
        <f t="shared" si="2"/>
        <v>4</v>
      </c>
      <c r="B8" s="23" t="s">
        <v>69</v>
      </c>
      <c r="C8" s="2"/>
      <c r="D8" s="2"/>
      <c r="E8" s="2"/>
      <c r="F8" s="3">
        <v>129</v>
      </c>
      <c r="G8" s="23" t="s">
        <v>21</v>
      </c>
      <c r="H8" s="43"/>
      <c r="I8" s="14">
        <f t="shared" si="0"/>
        <v>0</v>
      </c>
      <c r="J8" s="43"/>
      <c r="K8" s="14">
        <f t="shared" si="1"/>
        <v>0</v>
      </c>
    </row>
    <row r="9" spans="1:11" x14ac:dyDescent="0.25">
      <c r="A9" s="38">
        <f t="shared" si="2"/>
        <v>5</v>
      </c>
      <c r="B9" s="23" t="s">
        <v>70</v>
      </c>
      <c r="C9" s="2"/>
      <c r="D9" s="2"/>
      <c r="E9" s="2"/>
      <c r="F9" s="3">
        <v>30</v>
      </c>
      <c r="G9" s="2" t="s">
        <v>21</v>
      </c>
      <c r="H9" s="43"/>
      <c r="I9" s="14">
        <f t="shared" si="0"/>
        <v>0</v>
      </c>
      <c r="J9" s="43"/>
      <c r="K9" s="14">
        <f t="shared" si="1"/>
        <v>0</v>
      </c>
    </row>
    <row r="10" spans="1:11" x14ac:dyDescent="0.25">
      <c r="A10" s="38">
        <f t="shared" si="2"/>
        <v>6</v>
      </c>
      <c r="B10" s="23" t="s">
        <v>39</v>
      </c>
      <c r="C10" s="2"/>
      <c r="D10" s="2"/>
      <c r="E10" s="2"/>
      <c r="F10" s="3">
        <v>120</v>
      </c>
      <c r="G10" s="23" t="s">
        <v>21</v>
      </c>
      <c r="H10" s="43"/>
      <c r="I10" s="14">
        <f t="shared" si="0"/>
        <v>0</v>
      </c>
      <c r="J10" s="43"/>
      <c r="K10" s="14">
        <f t="shared" si="1"/>
        <v>0</v>
      </c>
    </row>
    <row r="11" spans="1:11" x14ac:dyDescent="0.25">
      <c r="A11" s="38">
        <f t="shared" si="2"/>
        <v>7</v>
      </c>
      <c r="B11" s="23" t="s">
        <v>32</v>
      </c>
      <c r="C11" s="2"/>
      <c r="D11" s="2"/>
      <c r="E11" s="2"/>
      <c r="F11" s="3">
        <v>350</v>
      </c>
      <c r="G11" s="2" t="s">
        <v>27</v>
      </c>
      <c r="H11" s="43"/>
      <c r="I11" s="14">
        <f t="shared" si="0"/>
        <v>0</v>
      </c>
      <c r="J11" s="43"/>
      <c r="K11" s="14">
        <f t="shared" si="1"/>
        <v>0</v>
      </c>
    </row>
    <row r="12" spans="1:11" x14ac:dyDescent="0.25">
      <c r="A12" s="38">
        <f t="shared" si="2"/>
        <v>8</v>
      </c>
      <c r="B12" s="2" t="s">
        <v>33</v>
      </c>
      <c r="C12" s="2"/>
      <c r="D12" s="2"/>
      <c r="E12" s="2"/>
      <c r="F12" s="34">
        <v>199</v>
      </c>
      <c r="G12" s="2" t="s">
        <v>27</v>
      </c>
      <c r="H12" s="43"/>
      <c r="I12" s="14">
        <f t="shared" si="0"/>
        <v>0</v>
      </c>
      <c r="J12" s="43"/>
      <c r="K12" s="14">
        <f t="shared" si="1"/>
        <v>0</v>
      </c>
    </row>
    <row r="13" spans="1:11" x14ac:dyDescent="0.25">
      <c r="A13" s="38">
        <f t="shared" si="2"/>
        <v>9</v>
      </c>
      <c r="B13" s="2" t="s">
        <v>34</v>
      </c>
      <c r="C13" s="2"/>
      <c r="D13" s="2"/>
      <c r="E13" s="2"/>
      <c r="F13" s="34">
        <v>178</v>
      </c>
      <c r="G13" s="2" t="s">
        <v>27</v>
      </c>
      <c r="H13" s="43"/>
      <c r="I13" s="14">
        <f t="shared" si="0"/>
        <v>0</v>
      </c>
      <c r="J13" s="43"/>
      <c r="K13" s="14">
        <f t="shared" si="1"/>
        <v>0</v>
      </c>
    </row>
    <row r="14" spans="1:11" x14ac:dyDescent="0.25">
      <c r="A14" s="38">
        <f t="shared" si="2"/>
        <v>10</v>
      </c>
      <c r="B14" s="23" t="s">
        <v>40</v>
      </c>
      <c r="C14" s="2"/>
      <c r="D14" s="2"/>
      <c r="E14" s="2"/>
      <c r="F14" s="3">
        <v>222</v>
      </c>
      <c r="G14" s="2" t="s">
        <v>21</v>
      </c>
      <c r="H14" s="43"/>
      <c r="I14" s="14">
        <f t="shared" si="0"/>
        <v>0</v>
      </c>
      <c r="J14" s="43"/>
      <c r="K14" s="14">
        <f t="shared" si="1"/>
        <v>0</v>
      </c>
    </row>
    <row r="15" spans="1:11" x14ac:dyDescent="0.25">
      <c r="A15" s="38">
        <v>11</v>
      </c>
      <c r="B15" s="23" t="s">
        <v>43</v>
      </c>
      <c r="C15" s="2"/>
      <c r="D15" s="2"/>
      <c r="E15" s="2"/>
      <c r="F15" s="3">
        <v>1</v>
      </c>
      <c r="G15" s="23" t="s">
        <v>29</v>
      </c>
      <c r="H15" s="43"/>
      <c r="I15" s="14">
        <f t="shared" si="0"/>
        <v>0</v>
      </c>
      <c r="J15" s="43"/>
      <c r="K15" s="14">
        <f t="shared" si="1"/>
        <v>0</v>
      </c>
    </row>
    <row r="16" spans="1:11" x14ac:dyDescent="0.25">
      <c r="A16" s="38">
        <f t="shared" si="2"/>
        <v>12</v>
      </c>
      <c r="B16" s="23" t="s">
        <v>67</v>
      </c>
      <c r="C16" s="2"/>
      <c r="D16" s="2"/>
      <c r="E16" s="2"/>
      <c r="F16" s="3">
        <v>1</v>
      </c>
      <c r="G16" s="2" t="s">
        <v>29</v>
      </c>
      <c r="H16" s="43"/>
      <c r="I16" s="14">
        <f t="shared" ref="I16" si="3">H16*F16</f>
        <v>0</v>
      </c>
      <c r="J16" s="43"/>
      <c r="K16" s="14">
        <f t="shared" ref="K16" si="4">F16*J16</f>
        <v>0</v>
      </c>
    </row>
    <row r="17" spans="1:11" x14ac:dyDescent="0.25">
      <c r="A17" s="38">
        <f t="shared" si="2"/>
        <v>13</v>
      </c>
      <c r="B17" s="23" t="s">
        <v>41</v>
      </c>
      <c r="C17" s="2"/>
      <c r="D17" s="2"/>
      <c r="E17" s="2"/>
      <c r="F17" s="3">
        <v>1</v>
      </c>
      <c r="G17" s="23" t="s">
        <v>29</v>
      </c>
      <c r="H17" s="43"/>
      <c r="I17" s="14">
        <f t="shared" si="0"/>
        <v>0</v>
      </c>
      <c r="J17" s="43"/>
      <c r="K17" s="14">
        <f t="shared" si="1"/>
        <v>0</v>
      </c>
    </row>
    <row r="18" spans="1:11" x14ac:dyDescent="0.25">
      <c r="A18" s="38">
        <f t="shared" si="2"/>
        <v>14</v>
      </c>
      <c r="B18" s="23" t="s">
        <v>42</v>
      </c>
      <c r="C18" s="2"/>
      <c r="D18" s="2"/>
      <c r="E18" s="2"/>
      <c r="F18" s="3">
        <v>1</v>
      </c>
      <c r="G18" s="2" t="s">
        <v>29</v>
      </c>
      <c r="H18" s="43"/>
      <c r="I18" s="14">
        <f t="shared" ref="I18:I19" si="5">H18*F18</f>
        <v>0</v>
      </c>
      <c r="J18" s="43"/>
      <c r="K18" s="14">
        <f t="shared" ref="K18:K19" si="6">F18*J18</f>
        <v>0</v>
      </c>
    </row>
    <row r="19" spans="1:11" x14ac:dyDescent="0.25">
      <c r="A19" s="38">
        <v>15</v>
      </c>
      <c r="B19" s="41" t="s">
        <v>66</v>
      </c>
      <c r="F19" s="42">
        <v>1120</v>
      </c>
      <c r="G19" s="40" t="s">
        <v>27</v>
      </c>
      <c r="H19" s="43"/>
      <c r="I19" s="14">
        <f t="shared" si="5"/>
        <v>0</v>
      </c>
      <c r="J19" s="43"/>
      <c r="K19" s="14">
        <f t="shared" si="6"/>
        <v>0</v>
      </c>
    </row>
    <row r="20" spans="1:11" x14ac:dyDescent="0.25">
      <c r="A20" s="38" t="s">
        <v>31</v>
      </c>
      <c r="B20" s="23"/>
      <c r="C20" s="2"/>
      <c r="D20" s="2"/>
      <c r="E20" s="2"/>
      <c r="F20" s="34"/>
      <c r="G20" s="23"/>
      <c r="H20" s="14"/>
      <c r="I20" s="14"/>
      <c r="J20" s="14"/>
      <c r="K20" s="14"/>
    </row>
    <row r="21" spans="1:11" x14ac:dyDescent="0.25">
      <c r="A21" s="37"/>
      <c r="F21" s="34"/>
      <c r="G21" s="23"/>
      <c r="H21" s="14"/>
      <c r="I21" s="14"/>
      <c r="J21" s="14"/>
      <c r="K21" s="14"/>
    </row>
    <row r="23" spans="1:11" x14ac:dyDescent="0.25">
      <c r="I23" s="44">
        <f>SUM(I5:I19)</f>
        <v>0</v>
      </c>
      <c r="J23" s="45"/>
      <c r="K23" s="44">
        <f>SUM(K5:K19)</f>
        <v>0</v>
      </c>
    </row>
    <row r="24" spans="1:11" x14ac:dyDescent="0.25">
      <c r="B24" s="32" t="s">
        <v>28</v>
      </c>
      <c r="C24" s="32"/>
      <c r="D24" s="32"/>
      <c r="E24" s="32"/>
      <c r="F24" s="32"/>
      <c r="G24" s="33">
        <f>I23+K23</f>
        <v>0</v>
      </c>
    </row>
  </sheetData>
  <protectedRanges>
    <protectedRange algorithmName="SHA-512" hashValue="aBqHUncwiUclUrs45gsRapc6e2zsgMu73jziuwUZJBHpLhdds4jh5jmDtazITdtB+zqr11OS8e7hbXliT75mhg==" saltValue="Ns27j0KT/xGzExICzROfWg==" spinCount="100000" sqref="H20:K21 I5:I18 K5:K18" name="Oblast1"/>
    <protectedRange algorithmName="SHA-512" hashValue="zCUoz/IYZ4+tbnLrQU12spR34t9Kdt2uC5nYW7mHkhlw7R82v6ryrDJXitm2c6XIHTeAPaeAxoX37XVCTvvZvQ==" saltValue="hhyKedVGYrxOVX/FyQKrfA==" spinCount="100000" sqref="H5:H19" name="Oblast1_1"/>
    <protectedRange algorithmName="SHA-512" hashValue="zCUoz/IYZ4+tbnLrQU12spR34t9Kdt2uC5nYW7mHkhlw7R82v6ryrDJXitm2c6XIHTeAPaeAxoX37XVCTvvZvQ==" saltValue="hhyKedVGYrxOVX/FyQKrfA==" spinCount="100000" sqref="J5:J19" name="Oblast1_2"/>
  </protectedRanges>
  <pageMargins left="0.7" right="0.7" top="0.78740157499999996" bottom="0.78740157499999996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Svítidla</vt:lpstr>
      <vt:lpstr>Elektroinstalace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Svoboda</dc:creator>
  <cp:lastModifiedBy>Luboš Svoboda</cp:lastModifiedBy>
  <cp:lastPrinted>2022-04-28T09:12:11Z</cp:lastPrinted>
  <dcterms:created xsi:type="dcterms:W3CDTF">2021-12-03T13:31:27Z</dcterms:created>
  <dcterms:modified xsi:type="dcterms:W3CDTF">2022-05-02T09:17:09Z</dcterms:modified>
</cp:coreProperties>
</file>